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ven.Hillhouse\Downloads\"/>
    </mc:Choice>
  </mc:AlternateContent>
  <xr:revisionPtr revIDLastSave="0" documentId="13_ncr:1_{03E125F4-F50E-41F9-92A6-91069E983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e offers" sheetId="1" r:id="rId1"/>
    <sheet name="Stock 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D16" i="1"/>
  <c r="C14" i="1"/>
  <c r="C13" i="1"/>
  <c r="C12" i="1"/>
  <c r="C11" i="1"/>
  <c r="C10" i="1"/>
  <c r="C9" i="1"/>
  <c r="C15" i="1" l="1"/>
  <c r="C16" i="1" s="1"/>
</calcChain>
</file>

<file path=xl/sharedStrings.xml><?xml version="1.0" encoding="utf-8"?>
<sst xmlns="http://schemas.openxmlformats.org/spreadsheetml/2006/main" count="199" uniqueCount="111">
  <si>
    <t>Trade door clearance</t>
  </si>
  <si>
    <t>For door installers. Prices per door as supplied. Exact sizes in the Stock list tab.</t>
  </si>
  <si>
    <t>Price / door</t>
  </si>
  <si>
    <t>Qty listed</t>
  </si>
  <si>
    <t>Ranges at this price</t>
  </si>
  <si>
    <t>DEANTA flush ply and sapele</t>
  </si>
  <si>
    <t>DEANTA flush ply and sapele FD30</t>
  </si>
  <si>
    <t>Flush oak and selected LPD styles</t>
  </si>
  <si>
    <t>DEANTA flush ply FD60</t>
  </si>
  <si>
    <t>VICAIMA flush oak FD30 / FD60</t>
  </si>
  <si>
    <t>LPD Lille and Aragon glazed</t>
  </si>
  <si>
    <t>Other prices</t>
  </si>
  <si>
    <t>Any prices outside the bands above</t>
  </si>
  <si>
    <t>Priced units listed</t>
  </si>
  <si>
    <t>To enquire</t>
  </si>
  <si>
    <t>Send the enquiry reference, quantity and required collection or delivery date.</t>
  </si>
  <si>
    <t>Example reply</t>
  </si>
  <si>
    <t>CL-018, 10 doors, collection needed [date].</t>
  </si>
  <si>
    <t>Seller &amp; contact</t>
  </si>
  <si>
    <t>Collection</t>
  </si>
  <si>
    <t>Delivery</t>
  </si>
  <si>
    <t>VAT basis</t>
  </si>
  <si>
    <t>Stock checked</t>
  </si>
  <si>
    <t>Condition &amp; terms</t>
  </si>
  <si>
    <t>Clearance stock list</t>
  </si>
  <si>
    <t>Enquiry ref</t>
  </si>
  <si>
    <t>Manufacturer</t>
  </si>
  <si>
    <t>Door style</t>
  </si>
  <si>
    <t>Height mm</t>
  </si>
  <si>
    <t>Width mm</t>
  </si>
  <si>
    <t>Thick. mm</t>
  </si>
  <si>
    <t>Availability / checks</t>
  </si>
  <si>
    <t>CL-028</t>
  </si>
  <si>
    <t>DEANTA</t>
  </si>
  <si>
    <t>FLUSH PLY</t>
  </si>
  <si>
    <t>CL-029</t>
  </si>
  <si>
    <t>CL-030</t>
  </si>
  <si>
    <t>CL-031</t>
  </si>
  <si>
    <t>CL-032</t>
  </si>
  <si>
    <t>CL-033</t>
  </si>
  <si>
    <t>CL-034</t>
  </si>
  <si>
    <t>CL-035</t>
  </si>
  <si>
    <t>CL-036</t>
  </si>
  <si>
    <t>CL-043</t>
  </si>
  <si>
    <t>FLUSH SAPELE</t>
  </si>
  <si>
    <t>CL-044</t>
  </si>
  <si>
    <t>CL-046</t>
  </si>
  <si>
    <t>CL-045</t>
  </si>
  <si>
    <t>CL-047</t>
  </si>
  <si>
    <t>CL-048</t>
  </si>
  <si>
    <t>CL-049</t>
  </si>
  <si>
    <t>CL-050</t>
  </si>
  <si>
    <t>CL-037</t>
  </si>
  <si>
    <t>FLUSH PLY FD30</t>
  </si>
  <si>
    <t>CL-038</t>
  </si>
  <si>
    <t>CL-040</t>
  </si>
  <si>
    <t>FLUSH SAPELE FD30</t>
  </si>
  <si>
    <t>CL-041</t>
  </si>
  <si>
    <t>CL-042</t>
  </si>
  <si>
    <t>CL-027</t>
  </si>
  <si>
    <t>FLUSH OAK</t>
  </si>
  <si>
    <t>CL-011</t>
  </si>
  <si>
    <t>LPD</t>
  </si>
  <si>
    <t>ARAGON PF</t>
  </si>
  <si>
    <t>CL-010</t>
  </si>
  <si>
    <t>CL-008</t>
  </si>
  <si>
    <t>CL-006</t>
  </si>
  <si>
    <t>OAK LILLE PF</t>
  </si>
  <si>
    <t>CL-005</t>
  </si>
  <si>
    <t>CL-004</t>
  </si>
  <si>
    <t>CL-001</t>
  </si>
  <si>
    <t>OAK PF SHAKER 4 LIGHT GLAZED</t>
  </si>
  <si>
    <t>CL-002</t>
  </si>
  <si>
    <t>OAK PF VANCOUVER GLAZED LONG LIGHT</t>
  </si>
  <si>
    <t>CL-022</t>
  </si>
  <si>
    <t>VICAIMA</t>
  </si>
  <si>
    <t>CL-019</t>
  </si>
  <si>
    <t>CL-014</t>
  </si>
  <si>
    <t>CL-017</t>
  </si>
  <si>
    <t>CL-016</t>
  </si>
  <si>
    <t>CL-018</t>
  </si>
  <si>
    <t>CL-015</t>
  </si>
  <si>
    <t>CL-021</t>
  </si>
  <si>
    <t>FLUSH OAK BOOKMATCH</t>
  </si>
  <si>
    <t>CL-020</t>
  </si>
  <si>
    <t>CL-039</t>
  </si>
  <si>
    <t>FLUSH PLY FD60</t>
  </si>
  <si>
    <t>CL-023</t>
  </si>
  <si>
    <t>FLUSH OAK FD30</t>
  </si>
  <si>
    <t>CL-025</t>
  </si>
  <si>
    <t>CL-012</t>
  </si>
  <si>
    <t>CL-013</t>
  </si>
  <si>
    <t>CL-024</t>
  </si>
  <si>
    <t>FLUSH OAK FD60</t>
  </si>
  <si>
    <t>CL-009</t>
  </si>
  <si>
    <t>ARAGON PF GLAZED</t>
  </si>
  <si>
    <t>CL-003</t>
  </si>
  <si>
    <t>OAK LILLE PF 1 LIGHT GLAZED</t>
  </si>
  <si>
    <t>CL-026</t>
  </si>
  <si>
    <t>OAK P2110 UNGLAZED</t>
  </si>
  <si>
    <t>CL-007</t>
  </si>
  <si>
    <t>Orchard Timber - Forfar (Beatsons Building Supplies Group)</t>
  </si>
  <si>
    <t>Orchard Timber - Forfar, DD8 1TD</t>
  </si>
  <si>
    <t>Sold as seen</t>
  </si>
  <si>
    <t>Per order basis. UK-wide delivery available.</t>
  </si>
  <si>
    <r>
      <rPr>
        <sz val="11"/>
        <color rgb="FF805400"/>
        <rFont val="Arial"/>
        <family val="2"/>
      </rPr>
      <t xml:space="preserve">Contact </t>
    </r>
    <r>
      <rPr>
        <b/>
        <sz val="11"/>
        <color rgb="FF805400"/>
        <rFont val="Arial"/>
        <family val="2"/>
      </rPr>
      <t>Mark Gibson</t>
    </r>
    <r>
      <rPr>
        <sz val="11"/>
        <color rgb="FF805400"/>
        <rFont val="Arial"/>
        <family val="2"/>
      </rPr>
      <t xml:space="preserve"> to confirm current stock and reserve your selection.</t>
    </r>
  </si>
  <si>
    <t>01307 474 800</t>
  </si>
  <si>
    <t>mark.gibson@orchardtimberproducts.co.uk</t>
  </si>
  <si>
    <t>Tel:</t>
  </si>
  <si>
    <t>Email:</t>
  </si>
  <si>
    <t>All prices exclusive of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</si>
</sst>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&quot;  &quot;"/>
    <numFmt numFmtId="165" formatCode="#,##0&quot;  &quot;"/>
    <numFmt numFmtId="166" formatCode="[=0]&quot;To confirm   &quot;;&quot;£&quot;#,##0&quot;   &quot;"/>
    <numFmt numFmtId="167" formatCode="&quot;£&quot;#,##0"/>
    <numFmt numFmtId="168" formatCode="#,##0&quot;   &quot;"/>
  </numFmts>
  <fonts count="13">
    <font>
      <sz val="11"/>
      <name val="Carlito"/>
    </font>
    <font>
      <sz val="11"/>
      <color rgb="FF202F40"/>
      <name val="Arial"/>
    </font>
    <font>
      <b/>
      <sz val="17"/>
      <color rgb="FF19364A"/>
      <name val="Arial"/>
    </font>
    <font>
      <sz val="10"/>
      <color rgb="FF566676"/>
      <name val="Arial"/>
    </font>
    <font>
      <b/>
      <sz val="11"/>
      <color rgb="FF9F2D23"/>
      <name val="Arial"/>
    </font>
    <font>
      <b/>
      <sz val="11"/>
      <color rgb="FFFFFFFF"/>
      <name val="Arial"/>
    </font>
    <font>
      <b/>
      <sz val="11"/>
      <color rgb="FF19364A"/>
      <name val="Arial"/>
    </font>
    <font>
      <sz val="11"/>
      <color rgb="FF566676"/>
      <name val="Arial"/>
    </font>
    <font>
      <b/>
      <sz val="11"/>
      <color rgb="FF805400"/>
      <name val="Arial"/>
    </font>
    <font>
      <b/>
      <sz val="11"/>
      <color rgb="FF202F40"/>
      <name val="Arial"/>
    </font>
    <font>
      <sz val="11"/>
      <color rgb="FF805400"/>
      <name val="Arial"/>
      <family val="2"/>
    </font>
    <font>
      <b/>
      <sz val="11"/>
      <color rgb="FF805400"/>
      <name val="Arial"/>
      <family val="2"/>
    </font>
    <font>
      <sz val="11"/>
      <color rgb="FF202F4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364A"/>
      </patternFill>
    </fill>
    <fill>
      <patternFill patternType="solid">
        <fgColor rgb="FFFFF0CB"/>
      </patternFill>
    </fill>
    <fill>
      <patternFill patternType="solid">
        <fgColor rgb="FFF1F5F8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F5B84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D6DEE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67" fontId="2" fillId="4" borderId="0" xfId="0" applyNumberFormat="1" applyFont="1" applyFill="1" applyAlignment="1">
      <alignment horizontal="right" vertical="center"/>
    </xf>
    <xf numFmtId="168" fontId="1" fillId="4" borderId="0" xfId="0" applyNumberFormat="1" applyFont="1" applyFill="1" applyAlignment="1">
      <alignment horizontal="right" vertical="center"/>
    </xf>
    <xf numFmtId="167" fontId="2" fillId="5" borderId="0" xfId="0" applyNumberFormat="1" applyFont="1" applyFill="1" applyAlignment="1">
      <alignment horizontal="right" vertical="center"/>
    </xf>
    <xf numFmtId="168" fontId="1" fillId="5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/>
    </xf>
    <xf numFmtId="16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6" fillId="0" borderId="5" xfId="0" applyFont="1" applyBorder="1" applyAlignment="1">
      <alignment horizontal="right" vertical="center"/>
    </xf>
    <xf numFmtId="168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14" fontId="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2" fillId="3" borderId="0" xfId="0" applyFont="1" applyFill="1" applyAlignment="1">
      <alignment vertical="center"/>
    </xf>
  </cellXfs>
  <cellStyles count="1">
    <cellStyle name="Normal" xfId="0" builtinId="0"/>
  </cellStyles>
  <dxfs count="3">
    <dxf>
      <font>
        <color rgb="FF805400"/>
      </font>
      <fill>
        <patternFill patternType="solid">
          <bgColor rgb="FFFFF0CB"/>
        </patternFill>
      </fill>
    </dxf>
    <dxf>
      <font>
        <color rgb="FF805400"/>
      </font>
      <fill>
        <patternFill patternType="solid">
          <bgColor rgb="FFFFF0CB"/>
        </patternFill>
      </fill>
    </dxf>
    <dxf>
      <font>
        <color rgb="FF71808C"/>
      </font>
      <fill>
        <patternFill patternType="solid">
          <bgColor rgb="FFEBEE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0</xdr:rowOff>
    </xdr:from>
    <xdr:to>
      <xdr:col>4</xdr:col>
      <xdr:colOff>2419350</xdr:colOff>
      <xdr:row>2</xdr:row>
      <xdr:rowOff>24103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BB6BED-D70A-4A92-AD3C-8509E3598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0"/>
          <a:ext cx="3857625" cy="795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537882</xdr:colOff>
      <xdr:row>0</xdr:row>
      <xdr:rowOff>0</xdr:rowOff>
    </xdr:from>
    <xdr:to>
      <xdr:col>9</xdr:col>
      <xdr:colOff>1280272</xdr:colOff>
      <xdr:row>2</xdr:row>
      <xdr:rowOff>22422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0FD466-71AF-4447-8E5B-A0D0F98BC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0"/>
          <a:ext cx="3857625" cy="79562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learanceStock" displayName="ClearanceStock" ref="B7:J57" totalsRowShown="0">
  <autoFilter ref="B7:J57" xr:uid="{00000000-0009-0000-0100-000001000000}"/>
  <tableColumns count="9">
    <tableColumn id="1" xr3:uid="{00000000-0010-0000-0000-000001000000}" name="Enquiry ref"/>
    <tableColumn id="2" xr3:uid="{00000000-0010-0000-0000-000002000000}" name="Manufacturer"/>
    <tableColumn id="3" xr3:uid="{00000000-0010-0000-0000-000003000000}" name="Door style"/>
    <tableColumn id="4" xr3:uid="{00000000-0010-0000-0000-000004000000}" name="Height mm"/>
    <tableColumn id="5" xr3:uid="{00000000-0010-0000-0000-000005000000}" name="Width mm"/>
    <tableColumn id="6" xr3:uid="{00000000-0010-0000-0000-000006000000}" name="Thick. mm"/>
    <tableColumn id="7" xr3:uid="{00000000-0010-0000-0000-000007000000}" name="Qty listed"/>
    <tableColumn id="8" xr3:uid="{00000000-0010-0000-0000-000008000000}" name="Price / door"/>
    <tableColumn id="9" xr3:uid="{00000000-0010-0000-0000-000009000000}" name="Availability / check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364A"/>
  </sheetPr>
  <dimension ref="A1:E31"/>
  <sheetViews>
    <sheetView showGridLines="0" tabSelected="1" workbookViewId="0">
      <selection activeCell="F11" sqref="F11"/>
    </sheetView>
  </sheetViews>
  <sheetFormatPr defaultRowHeight="14.25"/>
  <cols>
    <col min="1" max="1" width="2.625" customWidth="1"/>
    <col min="2" max="2" width="19.75" customWidth="1"/>
    <col min="3" max="3" width="11.75" customWidth="1"/>
    <col min="4" max="4" width="36.25" customWidth="1"/>
    <col min="5" max="5" width="34.25" customWidth="1"/>
  </cols>
  <sheetData>
    <row r="1" spans="1:5" ht="24.95" customHeight="1">
      <c r="A1" s="1"/>
      <c r="B1" s="1"/>
      <c r="C1" s="1"/>
      <c r="D1" s="1"/>
      <c r="E1" s="1"/>
    </row>
    <row r="2" spans="1:5" ht="36" customHeight="1">
      <c r="A2" s="1"/>
      <c r="B2" s="2" t="s">
        <v>0</v>
      </c>
      <c r="C2" s="3"/>
      <c r="D2" s="3"/>
      <c r="E2" s="3"/>
    </row>
    <row r="3" spans="1:5" ht="24.95" customHeight="1">
      <c r="A3" s="1"/>
      <c r="B3" s="12" t="s">
        <v>1</v>
      </c>
      <c r="C3" s="12"/>
      <c r="D3" s="12"/>
      <c r="E3" s="12"/>
    </row>
    <row r="4" spans="1:5" ht="30" customHeight="1">
      <c r="A4" s="1"/>
      <c r="B4" s="29" t="s">
        <v>105</v>
      </c>
      <c r="C4" s="14"/>
      <c r="D4" s="14"/>
      <c r="E4" s="14"/>
    </row>
    <row r="5" spans="1:5" ht="30" customHeight="1">
      <c r="A5" s="1"/>
      <c r="B5" s="29" t="s">
        <v>109</v>
      </c>
      <c r="C5" s="14" t="s">
        <v>107</v>
      </c>
      <c r="D5" s="14"/>
      <c r="E5" s="14"/>
    </row>
    <row r="6" spans="1:5" ht="30" customHeight="1">
      <c r="A6" s="1"/>
      <c r="B6" s="29" t="s">
        <v>108</v>
      </c>
      <c r="C6" s="14" t="s">
        <v>106</v>
      </c>
      <c r="D6" s="14"/>
      <c r="E6" s="14"/>
    </row>
    <row r="7" spans="1:5" ht="24.95" customHeight="1">
      <c r="A7" s="1"/>
      <c r="B7" s="1"/>
      <c r="C7" s="1"/>
      <c r="D7" s="1"/>
      <c r="E7" s="1"/>
    </row>
    <row r="8" spans="1:5" ht="33.950000000000003" customHeight="1">
      <c r="A8" s="1"/>
      <c r="B8" s="6" t="s">
        <v>2</v>
      </c>
      <c r="C8" s="7" t="s">
        <v>3</v>
      </c>
      <c r="D8" s="7" t="s">
        <v>4</v>
      </c>
    </row>
    <row r="9" spans="1:5" ht="38.1" customHeight="1">
      <c r="A9" s="1"/>
      <c r="B9" s="15">
        <v>20</v>
      </c>
      <c r="C9" s="16">
        <f>SUMIFS('Stock list'!$H$8:$H$57,'Stock list'!$I$8:$I$57,B9,'Stock list'!$H$8:$H$57,"&gt;0")</f>
        <v>126</v>
      </c>
      <c r="D9" s="19" t="s">
        <v>5</v>
      </c>
    </row>
    <row r="10" spans="1:5" ht="38.1" customHeight="1">
      <c r="A10" s="1"/>
      <c r="B10" s="17">
        <v>40</v>
      </c>
      <c r="C10" s="18">
        <f>SUMIFS('Stock list'!$H$8:$H$57,'Stock list'!$I$8:$I$57,B10,'Stock list'!$H$8:$H$57,"&gt;0")</f>
        <v>18</v>
      </c>
      <c r="D10" s="20" t="s">
        <v>6</v>
      </c>
    </row>
    <row r="11" spans="1:5" ht="38.1" customHeight="1">
      <c r="A11" s="1"/>
      <c r="B11" s="15">
        <v>50</v>
      </c>
      <c r="C11" s="16">
        <f>SUMIFS('Stock list'!$H$8:$H$57,'Stock list'!$I$8:$I$57,B11,'Stock list'!$H$8:$H$57,"&gt;0")</f>
        <v>482</v>
      </c>
      <c r="D11" s="19" t="s">
        <v>7</v>
      </c>
    </row>
    <row r="12" spans="1:5" ht="38.1" customHeight="1">
      <c r="A12" s="1"/>
      <c r="B12" s="17">
        <v>60</v>
      </c>
      <c r="C12" s="18">
        <f>SUMIFS('Stock list'!$H$8:$H$57,'Stock list'!$I$8:$I$57,B12,'Stock list'!$H$8:$H$57,"&gt;0")</f>
        <v>2</v>
      </c>
      <c r="D12" s="20" t="s">
        <v>8</v>
      </c>
    </row>
    <row r="13" spans="1:5" ht="38.1" customHeight="1">
      <c r="A13" s="1"/>
      <c r="B13" s="15">
        <v>75</v>
      </c>
      <c r="C13" s="16">
        <f>SUMIFS('Stock list'!$H$8:$H$57,'Stock list'!$I$8:$I$57,B13,'Stock list'!$H$8:$H$57,"&gt;0")</f>
        <v>39</v>
      </c>
      <c r="D13" s="19" t="s">
        <v>9</v>
      </c>
    </row>
    <row r="14" spans="1:5" ht="38.1" customHeight="1">
      <c r="A14" s="1"/>
      <c r="B14" s="17">
        <v>100</v>
      </c>
      <c r="C14" s="18">
        <f>SUMIFS('Stock list'!$H$8:$H$57,'Stock list'!$I$8:$I$57,B14,'Stock list'!$H$8:$H$57,"&gt;0")</f>
        <v>28</v>
      </c>
      <c r="D14" s="20" t="s">
        <v>10</v>
      </c>
    </row>
    <row r="15" spans="1:5" ht="30" customHeight="1">
      <c r="A15" s="1"/>
      <c r="B15" s="21" t="s">
        <v>11</v>
      </c>
      <c r="C15" s="22">
        <f>SUMIFS('Stock list'!$H$8:$H$57,'Stock list'!$I$8:$I$57,"&gt;0")-SUM(C9:C14)</f>
        <v>0</v>
      </c>
      <c r="D15" s="23" t="s">
        <v>12</v>
      </c>
    </row>
    <row r="16" spans="1:5" ht="30" customHeight="1">
      <c r="A16" s="1"/>
      <c r="B16" s="24" t="s">
        <v>13</v>
      </c>
      <c r="C16" s="25">
        <f>SUM(C9:C15)</f>
        <v>695</v>
      </c>
      <c r="D16" s="26" t="str">
        <f>SUMIFS('Stock list'!$H$8:$H$57,'Stock list'!$I$8:$I$57,0)&amp;" more units need a confirmed price"</f>
        <v>32 more units need a confirmed price</v>
      </c>
      <c r="E16" s="26"/>
    </row>
    <row r="17" spans="1:5" ht="24.95" customHeight="1">
      <c r="A17" s="1"/>
      <c r="B17" s="1"/>
      <c r="C17" s="1"/>
      <c r="D17" s="1"/>
      <c r="E17" s="1"/>
    </row>
    <row r="18" spans="1:5" ht="24.95" customHeight="1">
      <c r="A18" s="1"/>
      <c r="B18" s="27" t="s">
        <v>14</v>
      </c>
      <c r="C18" s="1" t="s">
        <v>15</v>
      </c>
      <c r="D18" s="1"/>
      <c r="E18" s="1"/>
    </row>
    <row r="19" spans="1:5" ht="24.95" customHeight="1">
      <c r="A19" s="1"/>
      <c r="B19" s="27" t="s">
        <v>16</v>
      </c>
      <c r="C19" s="1" t="s">
        <v>17</v>
      </c>
      <c r="D19" s="1"/>
      <c r="E19" s="1"/>
    </row>
    <row r="20" spans="1:5" ht="24.95" customHeight="1">
      <c r="A20" s="1"/>
      <c r="B20" s="1"/>
      <c r="C20" s="1"/>
      <c r="D20" s="1"/>
      <c r="E20" s="1"/>
    </row>
    <row r="21" spans="1:5" ht="29.1" customHeight="1">
      <c r="A21" s="1"/>
      <c r="B21" s="27" t="s">
        <v>18</v>
      </c>
      <c r="C21" s="13" t="s">
        <v>101</v>
      </c>
      <c r="D21" s="13"/>
      <c r="E21" s="13"/>
    </row>
    <row r="22" spans="1:5" ht="29.1" customHeight="1">
      <c r="A22" s="1"/>
      <c r="B22" s="27" t="s">
        <v>19</v>
      </c>
      <c r="C22" s="13" t="s">
        <v>102</v>
      </c>
      <c r="D22" s="13"/>
      <c r="E22" s="13"/>
    </row>
    <row r="23" spans="1:5" ht="29.1" customHeight="1">
      <c r="A23" s="1"/>
      <c r="B23" s="27" t="s">
        <v>20</v>
      </c>
      <c r="C23" s="13" t="s">
        <v>104</v>
      </c>
      <c r="D23" s="13"/>
      <c r="E23" s="13"/>
    </row>
    <row r="24" spans="1:5" ht="29.1" customHeight="1">
      <c r="A24" s="1"/>
      <c r="B24" s="27" t="s">
        <v>21</v>
      </c>
      <c r="C24" s="31" t="s">
        <v>110</v>
      </c>
      <c r="D24" s="13"/>
      <c r="E24" s="13"/>
    </row>
    <row r="25" spans="1:5" ht="29.1" customHeight="1">
      <c r="A25" s="1"/>
      <c r="B25" s="27" t="s">
        <v>22</v>
      </c>
      <c r="C25" s="28">
        <v>46286</v>
      </c>
      <c r="D25" s="13"/>
      <c r="E25" s="13"/>
    </row>
    <row r="26" spans="1:5" ht="29.1" customHeight="1">
      <c r="A26" s="1"/>
      <c r="B26" s="27" t="s">
        <v>23</v>
      </c>
      <c r="C26" s="13" t="s">
        <v>103</v>
      </c>
      <c r="D26" s="13"/>
      <c r="E26" s="13"/>
    </row>
    <row r="27" spans="1:5" ht="24.95" customHeight="1">
      <c r="A27" s="1"/>
      <c r="B27" s="1"/>
      <c r="C27" s="1"/>
      <c r="D27" s="1"/>
      <c r="E27" s="1"/>
    </row>
    <row r="28" spans="1:5" ht="24.95" customHeight="1">
      <c r="A28" s="1"/>
      <c r="B28" s="4"/>
      <c r="C28" s="4"/>
      <c r="D28" s="4"/>
      <c r="E28" s="4"/>
    </row>
    <row r="29" spans="1:5" ht="24.95" customHeight="1">
      <c r="A29" s="1"/>
      <c r="B29" s="4"/>
      <c r="C29" s="4"/>
      <c r="D29" s="4"/>
      <c r="E29" s="4"/>
    </row>
    <row r="30" spans="1:5" ht="24.95" customHeight="1">
      <c r="A30" s="1"/>
      <c r="B30" s="4"/>
      <c r="C30" s="4"/>
      <c r="D30" s="4"/>
      <c r="E30" s="4"/>
    </row>
    <row r="31" spans="1:5" ht="24.95" customHeight="1">
      <c r="A31" s="1"/>
      <c r="B31" s="1"/>
      <c r="C31" s="1"/>
      <c r="D31" s="1"/>
      <c r="E31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9364A"/>
  </sheetPr>
  <dimension ref="A1:J59"/>
  <sheetViews>
    <sheetView showGridLines="0" zoomScale="85" zoomScaleNormal="85" workbookViewId="0">
      <pane ySplit="7" topLeftCell="A8" activePane="bottomLeft" state="frozen"/>
      <selection pane="bottomLeft" activeCell="N18" sqref="N18"/>
    </sheetView>
  </sheetViews>
  <sheetFormatPr defaultRowHeight="14.25"/>
  <cols>
    <col min="1" max="1" width="2.625" customWidth="1"/>
    <col min="2" max="2" width="8.625" customWidth="1"/>
    <col min="3" max="3" width="12.5" customWidth="1"/>
    <col min="4" max="4" width="37.75" customWidth="1"/>
    <col min="5" max="7" width="8.75" customWidth="1"/>
    <col min="8" max="8" width="8.625" customWidth="1"/>
    <col min="9" max="9" width="14.5" customWidth="1"/>
    <col min="10" max="10" width="22.25" customWidth="1"/>
  </cols>
  <sheetData>
    <row r="1" spans="1:10" ht="24.9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6" customHeight="1">
      <c r="A2" s="1"/>
      <c r="B2" s="2" t="s">
        <v>24</v>
      </c>
      <c r="C2" s="3"/>
      <c r="D2" s="3"/>
      <c r="E2" s="3"/>
      <c r="F2" s="3"/>
      <c r="G2" s="3"/>
      <c r="H2" s="3"/>
      <c r="I2" s="3"/>
      <c r="J2" s="3"/>
    </row>
    <row r="3" spans="1:10" ht="36" customHeight="1">
      <c r="A3" s="1"/>
      <c r="B3" s="29" t="s">
        <v>105</v>
      </c>
      <c r="C3" s="14"/>
      <c r="D3" s="14"/>
      <c r="E3" s="14"/>
      <c r="F3" s="30"/>
      <c r="G3" s="30"/>
      <c r="H3" s="30"/>
      <c r="I3" s="30"/>
      <c r="J3" s="30"/>
    </row>
    <row r="4" spans="1:10" ht="24.95" customHeight="1">
      <c r="A4" s="1"/>
      <c r="B4" s="29" t="s">
        <v>109</v>
      </c>
      <c r="C4" s="14" t="s">
        <v>107</v>
      </c>
      <c r="D4" s="14"/>
      <c r="E4" s="14"/>
      <c r="F4" s="4"/>
      <c r="G4" s="4"/>
      <c r="H4" s="4"/>
      <c r="I4" s="4"/>
      <c r="J4" s="4"/>
    </row>
    <row r="5" spans="1:10" ht="24.95" customHeight="1">
      <c r="A5" s="1"/>
      <c r="B5" s="29" t="s">
        <v>108</v>
      </c>
      <c r="C5" s="14" t="s">
        <v>106</v>
      </c>
      <c r="D5" s="14"/>
      <c r="E5" s="14"/>
      <c r="F5" s="4"/>
      <c r="G5" s="4"/>
      <c r="H5" s="4"/>
      <c r="I5" s="4"/>
      <c r="J5" s="4"/>
    </row>
    <row r="6" spans="1:10" ht="24.95" customHeight="1">
      <c r="A6" s="1"/>
      <c r="B6" s="5" t="str">
        <f>"VAT: "&amp;'Trade offers'!C24</f>
        <v>VAT: All prices exclusive of VAT</v>
      </c>
      <c r="C6" s="5"/>
      <c r="D6" s="5"/>
      <c r="E6" s="5"/>
      <c r="F6" s="5"/>
      <c r="G6" s="5"/>
      <c r="H6" s="5"/>
      <c r="I6" s="5"/>
      <c r="J6" s="5"/>
    </row>
    <row r="7" spans="1:10" ht="33.950000000000003" customHeight="1">
      <c r="A7" s="1"/>
      <c r="B7" s="6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</v>
      </c>
      <c r="I7" s="7" t="s">
        <v>2</v>
      </c>
      <c r="J7" s="8" t="s">
        <v>31</v>
      </c>
    </row>
    <row r="8" spans="1:10" ht="29.1" customHeight="1">
      <c r="A8" s="1"/>
      <c r="B8" s="1" t="s">
        <v>32</v>
      </c>
      <c r="C8" s="1" t="s">
        <v>33</v>
      </c>
      <c r="D8" s="1" t="s">
        <v>34</v>
      </c>
      <c r="E8" s="9">
        <v>1981</v>
      </c>
      <c r="F8" s="9">
        <v>381</v>
      </c>
      <c r="G8" s="9">
        <v>35</v>
      </c>
      <c r="H8" s="10">
        <v>5</v>
      </c>
      <c r="I8" s="11">
        <v>20</v>
      </c>
      <c r="J8" s="1" t="str">
        <f t="shared" ref="J8:J39" si="0">IF(H8=0,"Sold out",IF(I8=0,"Price to confirm",IF(OR(ISNUMBER(SEARCH("FD30",D8)),ISNUMBER(SEARCH("FD60",D8))),"FD docs to confirm","Stock listed")))</f>
        <v>Stock listed</v>
      </c>
    </row>
    <row r="9" spans="1:10" ht="29.1" customHeight="1">
      <c r="A9" s="1"/>
      <c r="B9" s="1" t="s">
        <v>35</v>
      </c>
      <c r="C9" s="1" t="s">
        <v>33</v>
      </c>
      <c r="D9" s="1" t="s">
        <v>34</v>
      </c>
      <c r="E9" s="9">
        <v>1981</v>
      </c>
      <c r="F9" s="9">
        <v>457</v>
      </c>
      <c r="G9" s="9">
        <v>35</v>
      </c>
      <c r="H9" s="10">
        <v>8</v>
      </c>
      <c r="I9" s="11">
        <v>20</v>
      </c>
      <c r="J9" s="1" t="str">
        <f t="shared" si="0"/>
        <v>Stock listed</v>
      </c>
    </row>
    <row r="10" spans="1:10" ht="29.1" customHeight="1">
      <c r="A10" s="1"/>
      <c r="B10" s="1" t="s">
        <v>36</v>
      </c>
      <c r="C10" s="1" t="s">
        <v>33</v>
      </c>
      <c r="D10" s="1" t="s">
        <v>34</v>
      </c>
      <c r="E10" s="9">
        <v>1981</v>
      </c>
      <c r="F10" s="9">
        <v>533</v>
      </c>
      <c r="G10" s="9">
        <v>35</v>
      </c>
      <c r="H10" s="10">
        <v>7</v>
      </c>
      <c r="I10" s="11">
        <v>20</v>
      </c>
      <c r="J10" s="1" t="str">
        <f t="shared" si="0"/>
        <v>Stock listed</v>
      </c>
    </row>
    <row r="11" spans="1:10" ht="29.1" customHeight="1">
      <c r="A11" s="1"/>
      <c r="B11" s="1" t="s">
        <v>37</v>
      </c>
      <c r="C11" s="1" t="s">
        <v>33</v>
      </c>
      <c r="D11" s="1" t="s">
        <v>34</v>
      </c>
      <c r="E11" s="9">
        <v>1981</v>
      </c>
      <c r="F11" s="9">
        <v>610</v>
      </c>
      <c r="G11" s="9">
        <v>35</v>
      </c>
      <c r="H11" s="10">
        <v>5</v>
      </c>
      <c r="I11" s="11">
        <v>20</v>
      </c>
      <c r="J11" s="1" t="str">
        <f t="shared" si="0"/>
        <v>Stock listed</v>
      </c>
    </row>
    <row r="12" spans="1:10" ht="29.1" customHeight="1">
      <c r="A12" s="1"/>
      <c r="B12" s="1" t="s">
        <v>38</v>
      </c>
      <c r="C12" s="1" t="s">
        <v>33</v>
      </c>
      <c r="D12" s="1" t="s">
        <v>34</v>
      </c>
      <c r="E12" s="9">
        <v>1981</v>
      </c>
      <c r="F12" s="9">
        <v>813</v>
      </c>
      <c r="G12" s="9">
        <v>35</v>
      </c>
      <c r="H12" s="10">
        <v>12</v>
      </c>
      <c r="I12" s="11">
        <v>20</v>
      </c>
      <c r="J12" s="1" t="str">
        <f t="shared" si="0"/>
        <v>Stock listed</v>
      </c>
    </row>
    <row r="13" spans="1:10" ht="29.1" customHeight="1">
      <c r="A13" s="1"/>
      <c r="B13" s="1" t="s">
        <v>39</v>
      </c>
      <c r="C13" s="1" t="s">
        <v>33</v>
      </c>
      <c r="D13" s="1" t="s">
        <v>34</v>
      </c>
      <c r="E13" s="9">
        <v>1981</v>
      </c>
      <c r="F13" s="9">
        <v>838</v>
      </c>
      <c r="G13" s="9">
        <v>35</v>
      </c>
      <c r="H13" s="10">
        <v>8</v>
      </c>
      <c r="I13" s="11">
        <v>20</v>
      </c>
      <c r="J13" s="1" t="str">
        <f t="shared" si="0"/>
        <v>Stock listed</v>
      </c>
    </row>
    <row r="14" spans="1:10" ht="29.1" customHeight="1">
      <c r="A14" s="1"/>
      <c r="B14" s="1" t="s">
        <v>40</v>
      </c>
      <c r="C14" s="1" t="s">
        <v>33</v>
      </c>
      <c r="D14" s="1" t="s">
        <v>34</v>
      </c>
      <c r="E14" s="9">
        <v>2040</v>
      </c>
      <c r="F14" s="9">
        <v>526</v>
      </c>
      <c r="G14" s="9">
        <v>40</v>
      </c>
      <c r="H14" s="10">
        <v>1</v>
      </c>
      <c r="I14" s="11">
        <v>20</v>
      </c>
      <c r="J14" s="1" t="str">
        <f t="shared" si="0"/>
        <v>Stock listed</v>
      </c>
    </row>
    <row r="15" spans="1:10" ht="29.1" customHeight="1">
      <c r="A15" s="1"/>
      <c r="B15" s="1" t="s">
        <v>41</v>
      </c>
      <c r="C15" s="1" t="s">
        <v>33</v>
      </c>
      <c r="D15" s="1" t="s">
        <v>34</v>
      </c>
      <c r="E15" s="9">
        <v>2040</v>
      </c>
      <c r="F15" s="9">
        <v>826</v>
      </c>
      <c r="G15" s="9">
        <v>40</v>
      </c>
      <c r="H15" s="10">
        <v>2</v>
      </c>
      <c r="I15" s="11">
        <v>20</v>
      </c>
      <c r="J15" s="1" t="str">
        <f t="shared" si="0"/>
        <v>Stock listed</v>
      </c>
    </row>
    <row r="16" spans="1:10" ht="29.1" customHeight="1">
      <c r="A16" s="1"/>
      <c r="B16" s="1" t="s">
        <v>42</v>
      </c>
      <c r="C16" s="1" t="s">
        <v>33</v>
      </c>
      <c r="D16" s="1" t="s">
        <v>34</v>
      </c>
      <c r="E16" s="9">
        <v>2040</v>
      </c>
      <c r="F16" s="9">
        <v>926</v>
      </c>
      <c r="G16" s="9">
        <v>40</v>
      </c>
      <c r="H16" s="10">
        <v>2</v>
      </c>
      <c r="I16" s="11">
        <v>20</v>
      </c>
      <c r="J16" s="1" t="str">
        <f t="shared" si="0"/>
        <v>Stock listed</v>
      </c>
    </row>
    <row r="17" spans="1:10" ht="29.1" customHeight="1">
      <c r="A17" s="1"/>
      <c r="B17" s="1" t="s">
        <v>43</v>
      </c>
      <c r="C17" s="1" t="s">
        <v>33</v>
      </c>
      <c r="D17" s="1" t="s">
        <v>44</v>
      </c>
      <c r="E17" s="9">
        <v>1981</v>
      </c>
      <c r="F17" s="9">
        <v>457</v>
      </c>
      <c r="G17" s="9">
        <v>35</v>
      </c>
      <c r="H17" s="10">
        <v>12</v>
      </c>
      <c r="I17" s="11">
        <v>20</v>
      </c>
      <c r="J17" s="1" t="str">
        <f t="shared" si="0"/>
        <v>Stock listed</v>
      </c>
    </row>
    <row r="18" spans="1:10" ht="29.1" customHeight="1">
      <c r="A18" s="1"/>
      <c r="B18" s="1" t="s">
        <v>45</v>
      </c>
      <c r="C18" s="1" t="s">
        <v>33</v>
      </c>
      <c r="D18" s="1" t="s">
        <v>44</v>
      </c>
      <c r="E18" s="9">
        <v>1981</v>
      </c>
      <c r="F18" s="9">
        <v>533</v>
      </c>
      <c r="G18" s="9">
        <v>35</v>
      </c>
      <c r="H18" s="10">
        <v>18</v>
      </c>
      <c r="I18" s="11">
        <v>20</v>
      </c>
      <c r="J18" s="1" t="str">
        <f t="shared" si="0"/>
        <v>Stock listed</v>
      </c>
    </row>
    <row r="19" spans="1:10" ht="29.1" customHeight="1">
      <c r="A19" s="1"/>
      <c r="B19" s="1" t="s">
        <v>46</v>
      </c>
      <c r="C19" s="1" t="s">
        <v>33</v>
      </c>
      <c r="D19" s="1" t="s">
        <v>44</v>
      </c>
      <c r="E19" s="9">
        <v>1981</v>
      </c>
      <c r="F19" s="9">
        <v>610</v>
      </c>
      <c r="G19" s="9">
        <v>35</v>
      </c>
      <c r="H19" s="10">
        <v>14</v>
      </c>
      <c r="I19" s="11">
        <v>20</v>
      </c>
      <c r="J19" s="1" t="str">
        <f t="shared" si="0"/>
        <v>Stock listed</v>
      </c>
    </row>
    <row r="20" spans="1:10" ht="29.1" customHeight="1">
      <c r="A20" s="1"/>
      <c r="B20" s="1" t="s">
        <v>47</v>
      </c>
      <c r="C20" s="1" t="s">
        <v>33</v>
      </c>
      <c r="D20" s="1" t="s">
        <v>44</v>
      </c>
      <c r="E20" s="9">
        <v>1981</v>
      </c>
      <c r="F20" s="9">
        <v>686</v>
      </c>
      <c r="G20" s="9">
        <v>35</v>
      </c>
      <c r="H20" s="10">
        <v>12</v>
      </c>
      <c r="I20" s="11">
        <v>20</v>
      </c>
      <c r="J20" s="1" t="str">
        <f t="shared" si="0"/>
        <v>Stock listed</v>
      </c>
    </row>
    <row r="21" spans="1:10" ht="29.1" customHeight="1">
      <c r="A21" s="1"/>
      <c r="B21" s="1" t="s">
        <v>48</v>
      </c>
      <c r="C21" s="1" t="s">
        <v>33</v>
      </c>
      <c r="D21" s="1" t="s">
        <v>44</v>
      </c>
      <c r="E21" s="9">
        <v>1981</v>
      </c>
      <c r="F21" s="9">
        <v>838</v>
      </c>
      <c r="G21" s="9">
        <v>35</v>
      </c>
      <c r="H21" s="10">
        <v>7</v>
      </c>
      <c r="I21" s="11">
        <v>20</v>
      </c>
      <c r="J21" s="1" t="str">
        <f t="shared" si="0"/>
        <v>Stock listed</v>
      </c>
    </row>
    <row r="22" spans="1:10" ht="29.1" customHeight="1">
      <c r="A22" s="1"/>
      <c r="B22" s="1" t="s">
        <v>49</v>
      </c>
      <c r="C22" s="1" t="s">
        <v>33</v>
      </c>
      <c r="D22" s="1" t="s">
        <v>44</v>
      </c>
      <c r="E22" s="9">
        <v>2040</v>
      </c>
      <c r="F22" s="9">
        <v>526</v>
      </c>
      <c r="G22" s="9">
        <v>40</v>
      </c>
      <c r="H22" s="10">
        <v>2</v>
      </c>
      <c r="I22" s="11">
        <v>20</v>
      </c>
      <c r="J22" s="1" t="str">
        <f t="shared" si="0"/>
        <v>Stock listed</v>
      </c>
    </row>
    <row r="23" spans="1:10" ht="29.1" customHeight="1">
      <c r="A23" s="1"/>
      <c r="B23" s="1" t="s">
        <v>50</v>
      </c>
      <c r="C23" s="1" t="s">
        <v>33</v>
      </c>
      <c r="D23" s="1" t="s">
        <v>44</v>
      </c>
      <c r="E23" s="9">
        <v>2040</v>
      </c>
      <c r="F23" s="9">
        <v>626</v>
      </c>
      <c r="G23" s="9">
        <v>40</v>
      </c>
      <c r="H23" s="10">
        <v>4</v>
      </c>
      <c r="I23" s="11">
        <v>20</v>
      </c>
      <c r="J23" s="1" t="str">
        <f t="shared" si="0"/>
        <v>Stock listed</v>
      </c>
    </row>
    <row r="24" spans="1:10" ht="29.1" customHeight="1">
      <c r="A24" s="1"/>
      <c r="B24" s="1" t="s">
        <v>51</v>
      </c>
      <c r="C24" s="1" t="s">
        <v>33</v>
      </c>
      <c r="D24" s="1" t="s">
        <v>44</v>
      </c>
      <c r="E24" s="9">
        <v>2040</v>
      </c>
      <c r="F24" s="9">
        <v>926</v>
      </c>
      <c r="G24" s="9">
        <v>40</v>
      </c>
      <c r="H24" s="10">
        <v>7</v>
      </c>
      <c r="I24" s="11">
        <v>20</v>
      </c>
      <c r="J24" s="1" t="str">
        <f t="shared" si="0"/>
        <v>Stock listed</v>
      </c>
    </row>
    <row r="25" spans="1:10" ht="29.1" customHeight="1">
      <c r="A25" s="1"/>
      <c r="B25" s="1" t="s">
        <v>52</v>
      </c>
      <c r="C25" s="1" t="s">
        <v>33</v>
      </c>
      <c r="D25" s="1" t="s">
        <v>53</v>
      </c>
      <c r="E25" s="9">
        <v>2040</v>
      </c>
      <c r="F25" s="9">
        <v>526</v>
      </c>
      <c r="G25" s="9">
        <v>44</v>
      </c>
      <c r="H25" s="10">
        <v>5</v>
      </c>
      <c r="I25" s="11">
        <v>40</v>
      </c>
      <c r="J25" s="1" t="str">
        <f t="shared" si="0"/>
        <v>FD docs to confirm</v>
      </c>
    </row>
    <row r="26" spans="1:10" ht="29.1" customHeight="1">
      <c r="A26" s="1"/>
      <c r="B26" s="1" t="s">
        <v>54</v>
      </c>
      <c r="C26" s="1" t="s">
        <v>33</v>
      </c>
      <c r="D26" s="1" t="s">
        <v>53</v>
      </c>
      <c r="E26" s="9">
        <v>2040</v>
      </c>
      <c r="F26" s="9">
        <v>626</v>
      </c>
      <c r="G26" s="9">
        <v>44</v>
      </c>
      <c r="H26" s="10">
        <v>2</v>
      </c>
      <c r="I26" s="11">
        <v>40</v>
      </c>
      <c r="J26" s="1" t="str">
        <f t="shared" si="0"/>
        <v>FD docs to confirm</v>
      </c>
    </row>
    <row r="27" spans="1:10" ht="29.1" customHeight="1">
      <c r="A27" s="1"/>
      <c r="B27" s="1" t="s">
        <v>55</v>
      </c>
      <c r="C27" s="1" t="s">
        <v>33</v>
      </c>
      <c r="D27" s="1" t="s">
        <v>56</v>
      </c>
      <c r="E27" s="9">
        <v>1981</v>
      </c>
      <c r="F27" s="9">
        <v>686</v>
      </c>
      <c r="G27" s="9">
        <v>44</v>
      </c>
      <c r="H27" s="10">
        <v>2</v>
      </c>
      <c r="I27" s="11">
        <v>40</v>
      </c>
      <c r="J27" s="1" t="str">
        <f t="shared" si="0"/>
        <v>FD docs to confirm</v>
      </c>
    </row>
    <row r="28" spans="1:10" ht="29.1" customHeight="1">
      <c r="A28" s="1"/>
      <c r="B28" s="1" t="s">
        <v>57</v>
      </c>
      <c r="C28" s="1" t="s">
        <v>33</v>
      </c>
      <c r="D28" s="1" t="s">
        <v>56</v>
      </c>
      <c r="E28" s="9">
        <v>1981</v>
      </c>
      <c r="F28" s="9">
        <v>762</v>
      </c>
      <c r="G28" s="9">
        <v>44</v>
      </c>
      <c r="H28" s="10">
        <v>5</v>
      </c>
      <c r="I28" s="11">
        <v>40</v>
      </c>
      <c r="J28" s="1" t="str">
        <f t="shared" si="0"/>
        <v>FD docs to confirm</v>
      </c>
    </row>
    <row r="29" spans="1:10" ht="29.1" customHeight="1">
      <c r="A29" s="1"/>
      <c r="B29" s="1" t="s">
        <v>58</v>
      </c>
      <c r="C29" s="1" t="s">
        <v>33</v>
      </c>
      <c r="D29" s="1" t="s">
        <v>56</v>
      </c>
      <c r="E29" s="9">
        <v>2040</v>
      </c>
      <c r="F29" s="9">
        <v>726</v>
      </c>
      <c r="G29" s="9">
        <v>44</v>
      </c>
      <c r="H29" s="10">
        <v>4</v>
      </c>
      <c r="I29" s="11">
        <v>40</v>
      </c>
      <c r="J29" s="1" t="str">
        <f t="shared" si="0"/>
        <v>FD docs to confirm</v>
      </c>
    </row>
    <row r="30" spans="1:10" ht="29.1" customHeight="1">
      <c r="A30" s="1"/>
      <c r="B30" s="1" t="s">
        <v>59</v>
      </c>
      <c r="C30" s="1" t="s">
        <v>33</v>
      </c>
      <c r="D30" s="1" t="s">
        <v>60</v>
      </c>
      <c r="E30" s="9">
        <v>1981</v>
      </c>
      <c r="F30" s="9">
        <v>610</v>
      </c>
      <c r="G30" s="9">
        <v>35</v>
      </c>
      <c r="H30" s="10">
        <v>9</v>
      </c>
      <c r="I30" s="11">
        <v>50</v>
      </c>
      <c r="J30" s="1" t="str">
        <f t="shared" si="0"/>
        <v>Stock listed</v>
      </c>
    </row>
    <row r="31" spans="1:10" ht="29.1" customHeight="1">
      <c r="A31" s="1"/>
      <c r="B31" s="1" t="s">
        <v>61</v>
      </c>
      <c r="C31" s="1" t="s">
        <v>62</v>
      </c>
      <c r="D31" s="1" t="s">
        <v>63</v>
      </c>
      <c r="E31" s="9">
        <v>1981</v>
      </c>
      <c r="F31" s="9">
        <v>610</v>
      </c>
      <c r="G31" s="9">
        <v>35</v>
      </c>
      <c r="H31" s="10">
        <v>9</v>
      </c>
      <c r="I31" s="11">
        <v>50</v>
      </c>
      <c r="J31" s="1" t="str">
        <f t="shared" si="0"/>
        <v>Stock listed</v>
      </c>
    </row>
    <row r="32" spans="1:10" ht="29.1" customHeight="1">
      <c r="A32" s="1"/>
      <c r="B32" s="1" t="s">
        <v>64</v>
      </c>
      <c r="C32" s="1" t="s">
        <v>62</v>
      </c>
      <c r="D32" s="1" t="s">
        <v>63</v>
      </c>
      <c r="E32" s="9">
        <v>1981</v>
      </c>
      <c r="F32" s="9">
        <v>686</v>
      </c>
      <c r="G32" s="9">
        <v>35</v>
      </c>
      <c r="H32" s="10">
        <v>28</v>
      </c>
      <c r="I32" s="11">
        <v>50</v>
      </c>
      <c r="J32" s="1" t="str">
        <f t="shared" si="0"/>
        <v>Stock listed</v>
      </c>
    </row>
    <row r="33" spans="1:10" ht="29.1" customHeight="1">
      <c r="A33" s="1"/>
      <c r="B33" s="1" t="s">
        <v>65</v>
      </c>
      <c r="C33" s="1" t="s">
        <v>62</v>
      </c>
      <c r="D33" s="1" t="s">
        <v>63</v>
      </c>
      <c r="E33" s="9">
        <v>1981</v>
      </c>
      <c r="F33" s="9">
        <v>838</v>
      </c>
      <c r="G33" s="9">
        <v>35</v>
      </c>
      <c r="H33" s="10">
        <v>23</v>
      </c>
      <c r="I33" s="11">
        <v>50</v>
      </c>
      <c r="J33" s="1" t="str">
        <f t="shared" si="0"/>
        <v>Stock listed</v>
      </c>
    </row>
    <row r="34" spans="1:10" ht="29.1" customHeight="1">
      <c r="A34" s="1"/>
      <c r="B34" s="1" t="s">
        <v>66</v>
      </c>
      <c r="C34" s="1" t="s">
        <v>62</v>
      </c>
      <c r="D34" s="1" t="s">
        <v>67</v>
      </c>
      <c r="E34" s="9">
        <v>1981</v>
      </c>
      <c r="F34" s="9">
        <v>686</v>
      </c>
      <c r="G34" s="9">
        <v>35</v>
      </c>
      <c r="H34" s="10">
        <v>18</v>
      </c>
      <c r="I34" s="11">
        <v>50</v>
      </c>
      <c r="J34" s="1" t="str">
        <f t="shared" si="0"/>
        <v>Stock listed</v>
      </c>
    </row>
    <row r="35" spans="1:10" ht="29.1" customHeight="1">
      <c r="A35" s="1"/>
      <c r="B35" s="1" t="s">
        <v>68</v>
      </c>
      <c r="C35" s="1" t="s">
        <v>62</v>
      </c>
      <c r="D35" s="1" t="s">
        <v>67</v>
      </c>
      <c r="E35" s="9">
        <v>1981</v>
      </c>
      <c r="F35" s="9">
        <v>762</v>
      </c>
      <c r="G35" s="9">
        <v>35</v>
      </c>
      <c r="H35" s="10">
        <v>15</v>
      </c>
      <c r="I35" s="11">
        <v>50</v>
      </c>
      <c r="J35" s="1" t="str">
        <f t="shared" si="0"/>
        <v>Stock listed</v>
      </c>
    </row>
    <row r="36" spans="1:10" ht="29.1" customHeight="1">
      <c r="A36" s="1"/>
      <c r="B36" s="1" t="s">
        <v>69</v>
      </c>
      <c r="C36" s="1" t="s">
        <v>62</v>
      </c>
      <c r="D36" s="1" t="s">
        <v>67</v>
      </c>
      <c r="E36" s="9">
        <v>1981</v>
      </c>
      <c r="F36" s="9">
        <v>838</v>
      </c>
      <c r="G36" s="9">
        <v>35</v>
      </c>
      <c r="H36" s="10">
        <v>31</v>
      </c>
      <c r="I36" s="11">
        <v>50</v>
      </c>
      <c r="J36" s="1" t="str">
        <f t="shared" si="0"/>
        <v>Stock listed</v>
      </c>
    </row>
    <row r="37" spans="1:10" ht="29.1" customHeight="1">
      <c r="A37" s="1"/>
      <c r="B37" s="1" t="s">
        <v>70</v>
      </c>
      <c r="C37" s="1" t="s">
        <v>62</v>
      </c>
      <c r="D37" s="1" t="s">
        <v>71</v>
      </c>
      <c r="E37" s="9">
        <v>1981</v>
      </c>
      <c r="F37" s="9">
        <v>762</v>
      </c>
      <c r="G37" s="9">
        <v>35</v>
      </c>
      <c r="H37" s="10">
        <v>18</v>
      </c>
      <c r="I37" s="11">
        <v>50</v>
      </c>
      <c r="J37" s="1" t="str">
        <f t="shared" si="0"/>
        <v>Stock listed</v>
      </c>
    </row>
    <row r="38" spans="1:10" ht="29.1" customHeight="1">
      <c r="A38" s="1"/>
      <c r="B38" s="1" t="s">
        <v>72</v>
      </c>
      <c r="C38" s="1" t="s">
        <v>62</v>
      </c>
      <c r="D38" s="1" t="s">
        <v>73</v>
      </c>
      <c r="E38" s="9">
        <v>1981</v>
      </c>
      <c r="F38" s="9">
        <v>838</v>
      </c>
      <c r="G38" s="9">
        <v>35</v>
      </c>
      <c r="H38" s="10">
        <v>8</v>
      </c>
      <c r="I38" s="11">
        <v>50</v>
      </c>
      <c r="J38" s="1" t="str">
        <f t="shared" si="0"/>
        <v>Stock listed</v>
      </c>
    </row>
    <row r="39" spans="1:10" ht="29.1" customHeight="1">
      <c r="A39" s="1"/>
      <c r="B39" s="1" t="s">
        <v>74</v>
      </c>
      <c r="C39" s="1" t="s">
        <v>75</v>
      </c>
      <c r="D39" s="1" t="s">
        <v>60</v>
      </c>
      <c r="E39" s="9">
        <v>1981</v>
      </c>
      <c r="F39" s="9">
        <v>457</v>
      </c>
      <c r="G39" s="9">
        <v>35</v>
      </c>
      <c r="H39" s="10">
        <v>25</v>
      </c>
      <c r="I39" s="11">
        <v>50</v>
      </c>
      <c r="J39" s="1" t="str">
        <f t="shared" si="0"/>
        <v>Stock listed</v>
      </c>
    </row>
    <row r="40" spans="1:10" ht="29.1" customHeight="1">
      <c r="A40" s="1"/>
      <c r="B40" s="1" t="s">
        <v>76</v>
      </c>
      <c r="C40" s="1" t="s">
        <v>75</v>
      </c>
      <c r="D40" s="1" t="s">
        <v>60</v>
      </c>
      <c r="E40" s="9">
        <v>1981</v>
      </c>
      <c r="F40" s="9">
        <v>610</v>
      </c>
      <c r="G40" s="9">
        <v>35</v>
      </c>
      <c r="H40" s="10">
        <v>15</v>
      </c>
      <c r="I40" s="11">
        <v>50</v>
      </c>
      <c r="J40" s="1" t="str">
        <f t="shared" ref="J40:J57" si="1">IF(H40=0,"Sold out",IF(I40=0,"Price to confirm",IF(OR(ISNUMBER(SEARCH("FD30",D40)),ISNUMBER(SEARCH("FD60",D40))),"FD docs to confirm","Stock listed")))</f>
        <v>Stock listed</v>
      </c>
    </row>
    <row r="41" spans="1:10" ht="29.1" customHeight="1">
      <c r="A41" s="1"/>
      <c r="B41" s="1" t="s">
        <v>77</v>
      </c>
      <c r="C41" s="1" t="s">
        <v>75</v>
      </c>
      <c r="D41" s="1" t="s">
        <v>60</v>
      </c>
      <c r="E41" s="9">
        <v>2040</v>
      </c>
      <c r="F41" s="9">
        <v>526</v>
      </c>
      <c r="G41" s="9">
        <v>40</v>
      </c>
      <c r="H41" s="10">
        <v>5</v>
      </c>
      <c r="I41" s="11">
        <v>50</v>
      </c>
      <c r="J41" s="1" t="str">
        <f t="shared" si="1"/>
        <v>Stock listed</v>
      </c>
    </row>
    <row r="42" spans="1:10" ht="29.1" customHeight="1">
      <c r="A42" s="1"/>
      <c r="B42" s="1" t="s">
        <v>78</v>
      </c>
      <c r="C42" s="1" t="s">
        <v>75</v>
      </c>
      <c r="D42" s="1" t="s">
        <v>60</v>
      </c>
      <c r="E42" s="9">
        <v>2040</v>
      </c>
      <c r="F42" s="9">
        <v>626</v>
      </c>
      <c r="G42" s="9">
        <v>40</v>
      </c>
      <c r="H42" s="10">
        <v>45</v>
      </c>
      <c r="I42" s="11">
        <v>50</v>
      </c>
      <c r="J42" s="1" t="str">
        <f t="shared" si="1"/>
        <v>Stock listed</v>
      </c>
    </row>
    <row r="43" spans="1:10" ht="29.1" customHeight="1">
      <c r="A43" s="1"/>
      <c r="B43" s="1" t="s">
        <v>79</v>
      </c>
      <c r="C43" s="1" t="s">
        <v>75</v>
      </c>
      <c r="D43" s="1" t="s">
        <v>60</v>
      </c>
      <c r="E43" s="9">
        <v>2040</v>
      </c>
      <c r="F43" s="9">
        <v>726</v>
      </c>
      <c r="G43" s="9">
        <v>40</v>
      </c>
      <c r="H43" s="10">
        <v>67</v>
      </c>
      <c r="I43" s="11">
        <v>50</v>
      </c>
      <c r="J43" s="1" t="str">
        <f t="shared" si="1"/>
        <v>Stock listed</v>
      </c>
    </row>
    <row r="44" spans="1:10" ht="29.1" customHeight="1">
      <c r="A44" s="1"/>
      <c r="B44" s="1" t="s">
        <v>80</v>
      </c>
      <c r="C44" s="1" t="s">
        <v>75</v>
      </c>
      <c r="D44" s="1" t="s">
        <v>60</v>
      </c>
      <c r="E44" s="9">
        <v>2040</v>
      </c>
      <c r="F44" s="9">
        <v>826</v>
      </c>
      <c r="G44" s="9">
        <v>40</v>
      </c>
      <c r="H44" s="10">
        <v>91</v>
      </c>
      <c r="I44" s="11">
        <v>50</v>
      </c>
      <c r="J44" s="1" t="str">
        <f t="shared" si="1"/>
        <v>Stock listed</v>
      </c>
    </row>
    <row r="45" spans="1:10" ht="29.1" customHeight="1">
      <c r="A45" s="1"/>
      <c r="B45" s="1" t="s">
        <v>81</v>
      </c>
      <c r="C45" s="1" t="s">
        <v>75</v>
      </c>
      <c r="D45" s="1" t="s">
        <v>60</v>
      </c>
      <c r="E45" s="9">
        <v>2040</v>
      </c>
      <c r="F45" s="9">
        <v>926</v>
      </c>
      <c r="G45" s="9">
        <v>40</v>
      </c>
      <c r="H45" s="10">
        <v>29</v>
      </c>
      <c r="I45" s="11">
        <v>50</v>
      </c>
      <c r="J45" s="1" t="str">
        <f t="shared" si="1"/>
        <v>Stock listed</v>
      </c>
    </row>
    <row r="46" spans="1:10" ht="29.1" customHeight="1">
      <c r="A46" s="1"/>
      <c r="B46" s="1" t="s">
        <v>82</v>
      </c>
      <c r="C46" s="1" t="s">
        <v>75</v>
      </c>
      <c r="D46" s="1" t="s">
        <v>83</v>
      </c>
      <c r="E46" s="9">
        <v>1981</v>
      </c>
      <c r="F46" s="9">
        <v>457</v>
      </c>
      <c r="G46" s="9">
        <v>35</v>
      </c>
      <c r="H46" s="10">
        <v>22</v>
      </c>
      <c r="I46" s="11">
        <v>50</v>
      </c>
      <c r="J46" s="1" t="str">
        <f t="shared" si="1"/>
        <v>Stock listed</v>
      </c>
    </row>
    <row r="47" spans="1:10" ht="29.1" customHeight="1">
      <c r="A47" s="1"/>
      <c r="B47" s="1" t="s">
        <v>84</v>
      </c>
      <c r="C47" s="1" t="s">
        <v>75</v>
      </c>
      <c r="D47" s="1" t="s">
        <v>83</v>
      </c>
      <c r="E47" s="9">
        <v>1981</v>
      </c>
      <c r="F47" s="9">
        <v>610</v>
      </c>
      <c r="G47" s="9">
        <v>35</v>
      </c>
      <c r="H47" s="10">
        <v>24</v>
      </c>
      <c r="I47" s="11">
        <v>50</v>
      </c>
      <c r="J47" s="1" t="str">
        <f t="shared" si="1"/>
        <v>Stock listed</v>
      </c>
    </row>
    <row r="48" spans="1:10" ht="29.1" customHeight="1">
      <c r="A48" s="1"/>
      <c r="B48" s="1" t="s">
        <v>85</v>
      </c>
      <c r="C48" s="1" t="s">
        <v>33</v>
      </c>
      <c r="D48" s="1" t="s">
        <v>86</v>
      </c>
      <c r="E48" s="9">
        <v>2040</v>
      </c>
      <c r="F48" s="9">
        <v>826</v>
      </c>
      <c r="G48" s="9">
        <v>54</v>
      </c>
      <c r="H48" s="10">
        <v>2</v>
      </c>
      <c r="I48" s="11">
        <v>60</v>
      </c>
      <c r="J48" s="1" t="str">
        <f t="shared" si="1"/>
        <v>FD docs to confirm</v>
      </c>
    </row>
    <row r="49" spans="1:10" ht="29.1" customHeight="1">
      <c r="A49" s="1"/>
      <c r="B49" s="1" t="s">
        <v>87</v>
      </c>
      <c r="C49" s="1" t="s">
        <v>75</v>
      </c>
      <c r="D49" s="1" t="s">
        <v>88</v>
      </c>
      <c r="E49" s="9">
        <v>1981</v>
      </c>
      <c r="F49" s="9">
        <v>610</v>
      </c>
      <c r="G49" s="9">
        <v>44</v>
      </c>
      <c r="H49" s="10">
        <v>14</v>
      </c>
      <c r="I49" s="11">
        <v>75</v>
      </c>
      <c r="J49" s="1" t="str">
        <f t="shared" si="1"/>
        <v>FD docs to confirm</v>
      </c>
    </row>
    <row r="50" spans="1:10" ht="29.1" customHeight="1">
      <c r="A50" s="1"/>
      <c r="B50" s="1" t="s">
        <v>89</v>
      </c>
      <c r="C50" s="1" t="s">
        <v>75</v>
      </c>
      <c r="D50" s="1" t="s">
        <v>88</v>
      </c>
      <c r="E50" s="9">
        <v>1981</v>
      </c>
      <c r="F50" s="9">
        <v>686</v>
      </c>
      <c r="G50" s="9">
        <v>44</v>
      </c>
      <c r="H50" s="10">
        <v>1</v>
      </c>
      <c r="I50" s="11">
        <v>75</v>
      </c>
      <c r="J50" s="1" t="str">
        <f t="shared" si="1"/>
        <v>FD docs to confirm</v>
      </c>
    </row>
    <row r="51" spans="1:10" ht="29.1" customHeight="1">
      <c r="A51" s="1"/>
      <c r="B51" s="1" t="s">
        <v>90</v>
      </c>
      <c r="C51" s="1" t="s">
        <v>75</v>
      </c>
      <c r="D51" s="1" t="s">
        <v>88</v>
      </c>
      <c r="E51" s="9">
        <v>2040</v>
      </c>
      <c r="F51" s="9">
        <v>526</v>
      </c>
      <c r="G51" s="9">
        <v>44</v>
      </c>
      <c r="H51" s="10">
        <v>7</v>
      </c>
      <c r="I51" s="11">
        <v>75</v>
      </c>
      <c r="J51" s="1" t="str">
        <f t="shared" si="1"/>
        <v>FD docs to confirm</v>
      </c>
    </row>
    <row r="52" spans="1:10" ht="29.1" customHeight="1">
      <c r="A52" s="1"/>
      <c r="B52" s="1" t="s">
        <v>91</v>
      </c>
      <c r="C52" s="1" t="s">
        <v>75</v>
      </c>
      <c r="D52" s="1" t="s">
        <v>88</v>
      </c>
      <c r="E52" s="9">
        <v>2040</v>
      </c>
      <c r="F52" s="9">
        <v>626</v>
      </c>
      <c r="G52" s="9">
        <v>44</v>
      </c>
      <c r="H52" s="10">
        <v>13</v>
      </c>
      <c r="I52" s="11">
        <v>75</v>
      </c>
      <c r="J52" s="1" t="str">
        <f t="shared" si="1"/>
        <v>FD docs to confirm</v>
      </c>
    </row>
    <row r="53" spans="1:10" ht="29.1" customHeight="1">
      <c r="A53" s="1"/>
      <c r="B53" s="1" t="s">
        <v>92</v>
      </c>
      <c r="C53" s="1" t="s">
        <v>75</v>
      </c>
      <c r="D53" s="1" t="s">
        <v>93</v>
      </c>
      <c r="E53" s="9">
        <v>2040</v>
      </c>
      <c r="F53" s="9">
        <v>726</v>
      </c>
      <c r="G53" s="9">
        <v>54</v>
      </c>
      <c r="H53" s="10">
        <v>4</v>
      </c>
      <c r="I53" s="11">
        <v>75</v>
      </c>
      <c r="J53" s="1" t="str">
        <f t="shared" si="1"/>
        <v>FD docs to confirm</v>
      </c>
    </row>
    <row r="54" spans="1:10" ht="29.1" customHeight="1">
      <c r="A54" s="1"/>
      <c r="B54" s="1" t="s">
        <v>94</v>
      </c>
      <c r="C54" s="1" t="s">
        <v>62</v>
      </c>
      <c r="D54" s="1" t="s">
        <v>95</v>
      </c>
      <c r="E54" s="9">
        <v>1981</v>
      </c>
      <c r="F54" s="9">
        <v>762</v>
      </c>
      <c r="G54" s="9">
        <v>35</v>
      </c>
      <c r="H54" s="10">
        <v>9</v>
      </c>
      <c r="I54" s="11">
        <v>100</v>
      </c>
      <c r="J54" s="1" t="str">
        <f t="shared" si="1"/>
        <v>Stock listed</v>
      </c>
    </row>
    <row r="55" spans="1:10" ht="29.1" customHeight="1">
      <c r="A55" s="1"/>
      <c r="B55" s="1" t="s">
        <v>96</v>
      </c>
      <c r="C55" s="1" t="s">
        <v>62</v>
      </c>
      <c r="D55" s="1" t="s">
        <v>97</v>
      </c>
      <c r="E55" s="9">
        <v>1981</v>
      </c>
      <c r="F55" s="9">
        <v>838</v>
      </c>
      <c r="G55" s="9">
        <v>35</v>
      </c>
      <c r="H55" s="10">
        <v>19</v>
      </c>
      <c r="I55" s="11">
        <v>100</v>
      </c>
      <c r="J55" s="1" t="str">
        <f t="shared" si="1"/>
        <v>Stock listed</v>
      </c>
    </row>
    <row r="56" spans="1:10" ht="29.1" customHeight="1">
      <c r="A56" s="1"/>
      <c r="B56" s="1" t="s">
        <v>98</v>
      </c>
      <c r="C56" s="1" t="s">
        <v>75</v>
      </c>
      <c r="D56" s="1" t="s">
        <v>99</v>
      </c>
      <c r="E56" s="9">
        <v>1981</v>
      </c>
      <c r="F56" s="9">
        <v>762</v>
      </c>
      <c r="G56" s="9">
        <v>35</v>
      </c>
      <c r="H56" s="10">
        <v>32</v>
      </c>
      <c r="I56" s="11">
        <v>0</v>
      </c>
      <c r="J56" s="1" t="str">
        <f t="shared" si="1"/>
        <v>Price to confirm</v>
      </c>
    </row>
    <row r="57" spans="1:10" ht="29.1" customHeight="1">
      <c r="A57" s="1"/>
      <c r="B57" s="1" t="s">
        <v>100</v>
      </c>
      <c r="C57" s="1" t="s">
        <v>62</v>
      </c>
      <c r="D57" s="1" t="s">
        <v>95</v>
      </c>
      <c r="E57" s="9">
        <v>1981</v>
      </c>
      <c r="F57" s="9">
        <v>838</v>
      </c>
      <c r="G57" s="9">
        <v>35</v>
      </c>
      <c r="H57" s="10">
        <v>0</v>
      </c>
      <c r="I57" s="11">
        <v>100</v>
      </c>
      <c r="J57" s="1" t="str">
        <f t="shared" si="1"/>
        <v>Sold out</v>
      </c>
    </row>
    <row r="58" spans="1:10" ht="24.9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24.95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conditionalFormatting sqref="B8:J57">
    <cfRule type="expression" dxfId="2" priority="3">
      <formula>$H8=0</formula>
    </cfRule>
  </conditionalFormatting>
  <conditionalFormatting sqref="I8:I57">
    <cfRule type="cellIs" dxfId="1" priority="2" operator="equal">
      <formula>0</formula>
    </cfRule>
  </conditionalFormatting>
  <conditionalFormatting sqref="J8:J57">
    <cfRule type="containsText" dxfId="0" priority="1" operator="containsText" text="confirm"/>
  </conditionalFormatting>
  <dataValidations count="2">
    <dataValidation type="whole" sqref="H8:H57" xr:uid="{00000000-0002-0000-0100-000000000000}">
      <formula1>0</formula1>
      <formula2>100000</formula2>
    </dataValidation>
    <dataValidation type="decimal" sqref="I8:I57" xr:uid="{00000000-0002-0000-0100-000001000000}">
      <formula1>0</formula1>
      <formula2>100000</formula2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Trade offers</vt:lpstr>
      <vt:lpstr>Stock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Steven Hillhouse</cp:lastModifiedBy>
  <dcterms:created xsi:type="dcterms:W3CDTF">2026-09-23T11:44:59Z</dcterms:created>
  <dcterms:modified xsi:type="dcterms:W3CDTF">2026-09-23T12:00:26Z</dcterms:modified>
</cp:coreProperties>
</file>